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ichaelgaya/Desktop/MAGNUM/Corp Docs/CLIENT, LEGAL &amp; COMPLIANCE DOCUMENTS/"/>
    </mc:Choice>
  </mc:AlternateContent>
  <xr:revisionPtr revIDLastSave="0" documentId="8_{89938476-1C84-D140-8F07-0AA2B916028B}" xr6:coauthVersionLast="47" xr6:coauthVersionMax="47" xr10:uidLastSave="{00000000-0000-0000-0000-000000000000}"/>
  <bookViews>
    <workbookView xWindow="0" yWindow="760" windowWidth="30240" windowHeight="17780" xr2:uid="{00000000-000D-0000-FFFF-FFFF00000000}"/>
  </bookViews>
  <sheets>
    <sheet name="Master List" sheetId="1" r:id="rId1"/>
    <sheet name="Evaluation Matrix" sheetId="2" r:id="rId2"/>
    <sheet name="Renewal Log" sheetId="3" r:id="rId3"/>
    <sheet name="Dashboar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21" i="4"/>
  <c r="E20" i="4"/>
  <c r="B10" i="4"/>
  <c r="E9" i="4"/>
  <c r="B9" i="4"/>
  <c r="E8" i="4"/>
  <c r="B8" i="4"/>
  <c r="E7" i="4"/>
  <c r="B7" i="4"/>
  <c r="E6" i="4"/>
  <c r="B6" i="4"/>
  <c r="L6" i="2"/>
  <c r="M6" i="2" s="1"/>
  <c r="L5" i="2"/>
  <c r="M5" i="2" s="1"/>
  <c r="L4" i="2"/>
  <c r="M4" i="2" s="1"/>
</calcChain>
</file>

<file path=xl/sharedStrings.xml><?xml version="1.0" encoding="utf-8"?>
<sst xmlns="http://schemas.openxmlformats.org/spreadsheetml/2006/main" count="133" uniqueCount="87">
  <si>
    <t>MAGNUM CONSTRUCTION SERVICES INC.</t>
  </si>
  <si>
    <t>SUBCONTRACTOR PREQUALIFICATION — MASTER LIST</t>
  </si>
  <si>
    <t>Document Code: MCS-CL-F06 | Revision: 1.0 | Effective Date: November 1 2025</t>
  </si>
  <si>
    <t>Vendor ID</t>
  </si>
  <si>
    <t>Subcontractor Name</t>
  </si>
  <si>
    <t>Trade</t>
  </si>
  <si>
    <t>Primary Contact</t>
  </si>
  <si>
    <t>Email</t>
  </si>
  <si>
    <t>Phone</t>
  </si>
  <si>
    <t>Status (Approved/Conditional/Rejected/Suspended)</t>
  </si>
  <si>
    <t>Overall Score</t>
  </si>
  <si>
    <t>Valid From</t>
  </si>
  <si>
    <t>Valid To</t>
  </si>
  <si>
    <t>Last Review</t>
  </si>
  <si>
    <t>Notes</t>
  </si>
  <si>
    <t>V-001</t>
  </si>
  <si>
    <t>ABC Concrete LLC</t>
  </si>
  <si>
    <t>Concrete</t>
  </si>
  <si>
    <t>Maria Diaz</t>
  </si>
  <si>
    <t>m.diaz@abcconcrete.com</t>
  </si>
  <si>
    <t>(305) 555-2100</t>
  </si>
  <si>
    <t>Approved</t>
  </si>
  <si>
    <t>2025-01-01</t>
  </si>
  <si>
    <t>2025-12-31</t>
  </si>
  <si>
    <t>2025-10-15</t>
  </si>
  <si>
    <t>—</t>
  </si>
  <si>
    <t>V-002</t>
  </si>
  <si>
    <t>SkyFrame Steel Inc.</t>
  </si>
  <si>
    <t>Steel</t>
  </si>
  <si>
    <t>James Ware</t>
  </si>
  <si>
    <t>j.ware@skyframe.com</t>
  </si>
  <si>
    <t>(954) 555-4411</t>
  </si>
  <si>
    <t>Conditional</t>
  </si>
  <si>
    <t>2025-02-01</t>
  </si>
  <si>
    <t>2026-01-31</t>
  </si>
  <si>
    <t>2025-10-20</t>
  </si>
  <si>
    <t>Provide updated weld certs</t>
  </si>
  <si>
    <t>V-003</t>
  </si>
  <si>
    <t>MasonCraft Corp</t>
  </si>
  <si>
    <t>Masonry</t>
  </si>
  <si>
    <t>Elena Rivera</t>
  </si>
  <si>
    <t>e.rivera@masoncraft.com</t>
  </si>
  <si>
    <t>(561) 555-7788</t>
  </si>
  <si>
    <t>Suspended</t>
  </si>
  <si>
    <t>2025-03-01</t>
  </si>
  <si>
    <t>2025-08-31</t>
  </si>
  <si>
    <t>Insurance lapsed</t>
  </si>
  <si>
    <t>PREQUALIFICATION EVALUATION MATRIX (Scores 1–5)</t>
  </si>
  <si>
    <t>Company Info (5%)</t>
  </si>
  <si>
    <t>Licenses &amp; Certs (10%)</t>
  </si>
  <si>
    <t>Financial (20%)</t>
  </si>
  <si>
    <t>HSE Performance (20%)</t>
  </si>
  <si>
    <t>Quality System (15%)</t>
  </si>
  <si>
    <t>Experience (15%)</t>
  </si>
  <si>
    <t>Workforce &amp; Equipment (10%)</t>
  </si>
  <si>
    <t>Ethics &amp; Legal (5%)</t>
  </si>
  <si>
    <t>Evaluator</t>
  </si>
  <si>
    <t>Eval Date</t>
  </si>
  <si>
    <t>Comments</t>
  </si>
  <si>
    <t>QA/QC Manager</t>
  </si>
  <si>
    <t>Strong safety record</t>
  </si>
  <si>
    <t>Need updated WPS/WPQ</t>
  </si>
  <si>
    <t>RENEWAL LOG</t>
  </si>
  <si>
    <t>Renewal ID</t>
  </si>
  <si>
    <t>Requested On</t>
  </si>
  <si>
    <t>Due Date</t>
  </si>
  <si>
    <t>Received On</t>
  </si>
  <si>
    <t>Reviewer</t>
  </si>
  <si>
    <t>Status</t>
  </si>
  <si>
    <t>Next Review</t>
  </si>
  <si>
    <t>RN-001</t>
  </si>
  <si>
    <t>2025-11-10</t>
  </si>
  <si>
    <t>Procurement</t>
  </si>
  <si>
    <t>Requested</t>
  </si>
  <si>
    <t>Awaiting weld certs &amp; insurance</t>
  </si>
  <si>
    <t>RN-002</t>
  </si>
  <si>
    <t>2025-08-15</t>
  </si>
  <si>
    <t>2025-08-30</t>
  </si>
  <si>
    <t>Completed</t>
  </si>
  <si>
    <t>2026-08-31</t>
  </si>
  <si>
    <t>Received; insurance still lapsed</t>
  </si>
  <si>
    <t>PREQUALIFICATION DASHBOARD</t>
  </si>
  <si>
    <t>Metric</t>
  </si>
  <si>
    <t>Value</t>
  </si>
  <si>
    <t>Count</t>
  </si>
  <si>
    <t>Total Vendors</t>
  </si>
  <si>
    <t>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</si>
</sst>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Vendor Status Summary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Dashboard!$D$6:$D$9</c:f>
              <c:strCache>
                <c:ptCount val="4"/>
                <c:pt idx="0">
                  <c:v>Approved</c:v>
                </c:pt>
                <c:pt idx="1">
                  <c:v>Conditional</c:v>
                </c:pt>
                <c:pt idx="2">
                  <c:v>Rejected</c:v>
                </c:pt>
                <c:pt idx="3">
                  <c:v>Suspended</c:v>
                </c:pt>
              </c:strCache>
            </c:strRef>
          </c:cat>
          <c:val>
            <c:numRef>
              <c:f>Dashboard!$E$6:$E$9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014F-B820-58DAE7A07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Status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Trade Distribution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Dashboard!$D$20:$D$22</c:f>
              <c:strCache>
                <c:ptCount val="3"/>
                <c:pt idx="0">
                  <c:v>Concrete</c:v>
                </c:pt>
                <c:pt idx="1">
                  <c:v>Masonry</c:v>
                </c:pt>
                <c:pt idx="2">
                  <c:v>Steel</c:v>
                </c:pt>
              </c:strCache>
            </c:strRef>
          </c:cat>
          <c:val>
            <c:numRef>
              <c:f>Dashboard!$E$20:$E$22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5-F649-8C21-403F88BE6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21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sqref="A1:L1"/>
    </sheetView>
  </sheetViews>
  <sheetFormatPr baseColWidth="10" defaultColWidth="8.83203125" defaultRowHeight="15" x14ac:dyDescent="0.2"/>
  <cols>
    <col min="1" max="12" width="24" customWidth="1"/>
  </cols>
  <sheetData>
    <row r="1" spans="1:12" ht="1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6" x14ac:dyDescent="0.2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5" spans="1:12" x14ac:dyDescent="0.2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</row>
    <row r="6" spans="1:12" x14ac:dyDescent="0.2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>
        <v>92</v>
      </c>
      <c r="I6" t="s">
        <v>22</v>
      </c>
      <c r="J6" t="s">
        <v>23</v>
      </c>
      <c r="K6" t="s">
        <v>24</v>
      </c>
      <c r="L6" t="s">
        <v>25</v>
      </c>
    </row>
    <row r="7" spans="1:12" x14ac:dyDescent="0.2">
      <c r="A7" t="s">
        <v>26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  <c r="G7" t="s">
        <v>32</v>
      </c>
      <c r="H7">
        <v>82</v>
      </c>
      <c r="I7" t="s">
        <v>33</v>
      </c>
      <c r="J7" t="s">
        <v>34</v>
      </c>
      <c r="K7" t="s">
        <v>35</v>
      </c>
      <c r="L7" t="s">
        <v>36</v>
      </c>
    </row>
    <row r="8" spans="1:12" x14ac:dyDescent="0.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t="s">
        <v>42</v>
      </c>
      <c r="G8" t="s">
        <v>43</v>
      </c>
      <c r="H8">
        <v>68</v>
      </c>
      <c r="I8" t="s">
        <v>44</v>
      </c>
      <c r="J8" t="s">
        <v>45</v>
      </c>
      <c r="K8" t="s">
        <v>45</v>
      </c>
      <c r="L8" t="s">
        <v>46</v>
      </c>
    </row>
  </sheetData>
  <mergeCells count="3">
    <mergeCell ref="A1:L1"/>
    <mergeCell ref="A2:L2"/>
    <mergeCell ref="A3:L3"/>
  </mergeCells>
  <dataValidations count="1">
    <dataValidation type="list" allowBlank="1" showInputMessage="1" showErrorMessage="1" sqref="G4:G1000" xr:uid="{00000000-0002-0000-0000-000000000000}">
      <formula1>"Approved,Conditional,Rejected,Suspended"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workbookViewId="0"/>
  </sheetViews>
  <sheetFormatPr baseColWidth="10" defaultColWidth="8.83203125" defaultRowHeight="15" x14ac:dyDescent="0.2"/>
  <cols>
    <col min="1" max="16" width="22" customWidth="1"/>
  </cols>
  <sheetData>
    <row r="1" spans="1:16" ht="1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6" x14ac:dyDescent="0.2">
      <c r="A2" s="4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L4">
        <f>ROUND((D4*5 + E4*10 + F4*20 + G4*20 + H4*15 + I4*15 + J4*10 + K4*5)/5,0)</f>
        <v>0</v>
      </c>
      <c r="M4" t="str">
        <f>IF(L4&gt;=90,"Approved",IF(L4&gt;=75,"Conditional","Rejected"))</f>
        <v>Rejected</v>
      </c>
    </row>
    <row r="5" spans="1:16" x14ac:dyDescent="0.2">
      <c r="A5" t="s">
        <v>3</v>
      </c>
      <c r="B5" t="s">
        <v>4</v>
      </c>
      <c r="C5" t="s">
        <v>5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  <c r="L5" t="e">
        <f>ROUND((D5*5 + E5*10 + F5*20 + G5*20 + H5*15 + I5*15 + J5*10 + K5*5)/5,0)</f>
        <v>#VALUE!</v>
      </c>
      <c r="M5" t="e">
        <f>IF(L5&gt;=90,"Approved",IF(L5&gt;=75,"Conditional","Rejected"))</f>
        <v>#VALUE!</v>
      </c>
      <c r="N5" t="s">
        <v>56</v>
      </c>
      <c r="O5" t="s">
        <v>57</v>
      </c>
      <c r="P5" t="s">
        <v>58</v>
      </c>
    </row>
    <row r="6" spans="1:16" x14ac:dyDescent="0.2">
      <c r="A6" t="s">
        <v>15</v>
      </c>
      <c r="B6" t="s">
        <v>16</v>
      </c>
      <c r="C6" t="s">
        <v>17</v>
      </c>
      <c r="D6">
        <v>5</v>
      </c>
      <c r="E6">
        <v>5</v>
      </c>
      <c r="F6">
        <v>4</v>
      </c>
      <c r="G6">
        <v>5</v>
      </c>
      <c r="H6">
        <v>4</v>
      </c>
      <c r="I6">
        <v>5</v>
      </c>
      <c r="J6">
        <v>4</v>
      </c>
      <c r="K6">
        <v>5</v>
      </c>
      <c r="L6">
        <f>ROUND((D6*5 + E6*10 + F6*20 + G6*20 + H6*15 + I6*15 + J6*10 + K6*5)/5,0)</f>
        <v>91</v>
      </c>
      <c r="M6" t="str">
        <f>IF(L6&gt;=90,"Approved",IF(L6&gt;=75,"Conditional","Rejected"))</f>
        <v>Approved</v>
      </c>
      <c r="N6" t="s">
        <v>59</v>
      </c>
      <c r="O6" t="s">
        <v>24</v>
      </c>
      <c r="P6" t="s">
        <v>60</v>
      </c>
    </row>
    <row r="7" spans="1:16" x14ac:dyDescent="0.2">
      <c r="A7" t="s">
        <v>26</v>
      </c>
      <c r="B7" t="s">
        <v>27</v>
      </c>
      <c r="C7" t="s">
        <v>28</v>
      </c>
      <c r="D7">
        <v>4</v>
      </c>
      <c r="E7">
        <v>4</v>
      </c>
      <c r="F7">
        <v>4</v>
      </c>
      <c r="G7">
        <v>4</v>
      </c>
      <c r="H7">
        <v>3</v>
      </c>
      <c r="I7">
        <v>4</v>
      </c>
      <c r="J7">
        <v>3</v>
      </c>
      <c r="K7">
        <v>4</v>
      </c>
      <c r="N7" t="s">
        <v>59</v>
      </c>
      <c r="O7" t="s">
        <v>35</v>
      </c>
      <c r="P7" t="s">
        <v>61</v>
      </c>
    </row>
    <row r="8" spans="1:16" x14ac:dyDescent="0.2">
      <c r="A8" t="s">
        <v>37</v>
      </c>
      <c r="B8" t="s">
        <v>38</v>
      </c>
      <c r="C8" t="s">
        <v>39</v>
      </c>
      <c r="D8">
        <v>3</v>
      </c>
      <c r="E8">
        <v>3</v>
      </c>
      <c r="F8">
        <v>3</v>
      </c>
      <c r="G8">
        <v>2</v>
      </c>
      <c r="H8">
        <v>3</v>
      </c>
      <c r="I8">
        <v>3</v>
      </c>
      <c r="J8">
        <v>3</v>
      </c>
      <c r="K8">
        <v>3</v>
      </c>
      <c r="N8" t="s">
        <v>59</v>
      </c>
      <c r="O8" t="s">
        <v>45</v>
      </c>
      <c r="P8" t="s">
        <v>46</v>
      </c>
    </row>
  </sheetData>
  <mergeCells count="3">
    <mergeCell ref="A1:P1"/>
    <mergeCell ref="A2:P2"/>
    <mergeCell ref="A3:P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/>
  </sheetViews>
  <sheetFormatPr baseColWidth="10" defaultColWidth="8.83203125" defaultRowHeight="15" x14ac:dyDescent="0.2"/>
  <cols>
    <col min="1" max="10" width="22" customWidth="1"/>
  </cols>
  <sheetData>
    <row r="1" spans="1:10" ht="1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6" x14ac:dyDescent="0.2">
      <c r="A2" s="4" t="s">
        <v>62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5" spans="1:10" x14ac:dyDescent="0.2">
      <c r="A5" t="s">
        <v>63</v>
      </c>
      <c r="B5" t="s">
        <v>3</v>
      </c>
      <c r="C5" t="s">
        <v>4</v>
      </c>
      <c r="D5" t="s">
        <v>64</v>
      </c>
      <c r="E5" t="s">
        <v>65</v>
      </c>
      <c r="F5" t="s">
        <v>66</v>
      </c>
      <c r="G5" t="s">
        <v>67</v>
      </c>
      <c r="H5" t="s">
        <v>68</v>
      </c>
      <c r="I5" t="s">
        <v>69</v>
      </c>
      <c r="J5" t="s">
        <v>14</v>
      </c>
    </row>
    <row r="6" spans="1:10" x14ac:dyDescent="0.2">
      <c r="A6" t="s">
        <v>70</v>
      </c>
      <c r="B6" t="s">
        <v>26</v>
      </c>
      <c r="C6" t="s">
        <v>27</v>
      </c>
      <c r="D6" t="s">
        <v>35</v>
      </c>
      <c r="E6" t="s">
        <v>71</v>
      </c>
      <c r="G6" t="s">
        <v>72</v>
      </c>
      <c r="H6" t="s">
        <v>73</v>
      </c>
      <c r="J6" t="s">
        <v>74</v>
      </c>
    </row>
    <row r="7" spans="1:10" x14ac:dyDescent="0.2">
      <c r="A7" t="s">
        <v>75</v>
      </c>
      <c r="B7" t="s">
        <v>37</v>
      </c>
      <c r="C7" t="s">
        <v>38</v>
      </c>
      <c r="D7" t="s">
        <v>76</v>
      </c>
      <c r="E7" t="s">
        <v>77</v>
      </c>
      <c r="F7" t="s">
        <v>45</v>
      </c>
      <c r="G7" t="s">
        <v>72</v>
      </c>
      <c r="H7" t="s">
        <v>78</v>
      </c>
      <c r="I7" t="s">
        <v>79</v>
      </c>
      <c r="J7" t="s">
        <v>80</v>
      </c>
    </row>
  </sheetData>
  <mergeCells count="3">
    <mergeCell ref="A1:J1"/>
    <mergeCell ref="A2:J2"/>
    <mergeCell ref="A3:J3"/>
  </mergeCells>
  <dataValidations count="1">
    <dataValidation type="list" allowBlank="1" showInputMessage="1" showErrorMessage="1" sqref="H4:H1000" xr:uid="{00000000-0002-0000-0200-000000000000}">
      <formula1>"Requested,In Review,Completed,Overdue"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workbookViewId="0"/>
  </sheetViews>
  <sheetFormatPr baseColWidth="10" defaultColWidth="8.83203125" defaultRowHeight="15" x14ac:dyDescent="0.2"/>
  <sheetData>
    <row r="1" spans="1:6" ht="19" x14ac:dyDescent="0.25">
      <c r="A1" s="2" t="s">
        <v>0</v>
      </c>
      <c r="B1" s="3"/>
      <c r="C1" s="3"/>
      <c r="D1" s="3"/>
      <c r="E1" s="3"/>
      <c r="F1" s="3"/>
    </row>
    <row r="2" spans="1:6" ht="16" x14ac:dyDescent="0.2">
      <c r="A2" s="4" t="s">
        <v>81</v>
      </c>
      <c r="B2" s="3"/>
      <c r="C2" s="3"/>
      <c r="D2" s="3"/>
      <c r="E2" s="3"/>
      <c r="F2" s="3"/>
    </row>
    <row r="3" spans="1:6" x14ac:dyDescent="0.2">
      <c r="A3" s="7" t="s">
        <v>2</v>
      </c>
      <c r="B3" s="3"/>
      <c r="C3" s="3"/>
      <c r="D3" s="3"/>
      <c r="E3" s="3"/>
      <c r="F3" s="3"/>
    </row>
    <row r="5" spans="1:6" x14ac:dyDescent="0.2">
      <c r="A5" s="1" t="s">
        <v>82</v>
      </c>
      <c r="B5" s="1" t="s">
        <v>83</v>
      </c>
      <c r="D5" t="s">
        <v>68</v>
      </c>
      <c r="E5" t="s">
        <v>84</v>
      </c>
    </row>
    <row r="6" spans="1:6" x14ac:dyDescent="0.2">
      <c r="A6" t="s">
        <v>85</v>
      </c>
      <c r="B6">
        <f>COUNTA('Master List'!A4:A1000)</f>
        <v>4</v>
      </c>
      <c r="D6" t="s">
        <v>21</v>
      </c>
      <c r="E6">
        <f>COUNTIF('Master List'!G4:G1000,"Approved")</f>
        <v>1</v>
      </c>
    </row>
    <row r="7" spans="1:6" x14ac:dyDescent="0.2">
      <c r="A7" t="s">
        <v>21</v>
      </c>
      <c r="B7">
        <f>COUNTIF('Master List'!G4:G1000,"Approved")</f>
        <v>1</v>
      </c>
      <c r="D7" t="s">
        <v>32</v>
      </c>
      <c r="E7">
        <f>COUNTIF('Master List'!G4:G1000,"Conditional")</f>
        <v>1</v>
      </c>
    </row>
    <row r="8" spans="1:6" x14ac:dyDescent="0.2">
      <c r="A8" t="s">
        <v>32</v>
      </c>
      <c r="B8">
        <f>COUNTIF('Master List'!G4:G1000,"Conditional")</f>
        <v>1</v>
      </c>
      <c r="D8" t="s">
        <v>86</v>
      </c>
      <c r="E8">
        <f>COUNTIF('Master List'!G4:G1000,"Rejected")</f>
        <v>0</v>
      </c>
    </row>
    <row r="9" spans="1:6" x14ac:dyDescent="0.2">
      <c r="A9" t="s">
        <v>86</v>
      </c>
      <c r="B9">
        <f>COUNTIF('Master List'!G4:G1000,"Rejected")</f>
        <v>0</v>
      </c>
      <c r="D9" t="s">
        <v>43</v>
      </c>
      <c r="E9">
        <f>COUNTIF('Master List'!G4:G1000,"Suspended")</f>
        <v>1</v>
      </c>
    </row>
    <row r="10" spans="1:6" x14ac:dyDescent="0.2">
      <c r="A10" t="s">
        <v>43</v>
      </c>
      <c r="B10">
        <f>COUNTIF('Master List'!G4:G1000,"Suspended")</f>
        <v>1</v>
      </c>
    </row>
    <row r="20" spans="4:5" x14ac:dyDescent="0.2">
      <c r="D20" t="s">
        <v>17</v>
      </c>
      <c r="E20">
        <f>COUNTIF('Master List'!C4:C1000,"Concrete")</f>
        <v>1</v>
      </c>
    </row>
    <row r="21" spans="4:5" x14ac:dyDescent="0.2">
      <c r="D21" t="s">
        <v>39</v>
      </c>
      <c r="E21">
        <f>COUNTIF('Master List'!C4:C1000,"Masonry")</f>
        <v>1</v>
      </c>
    </row>
    <row r="22" spans="4:5" x14ac:dyDescent="0.2">
      <c r="D22" t="s">
        <v>28</v>
      </c>
      <c r="E22">
        <f>COUNTIF('Master List'!C4:C1000,"Steel")</f>
        <v>1</v>
      </c>
    </row>
  </sheetData>
  <mergeCells count="3">
    <mergeCell ref="A1:F1"/>
    <mergeCell ref="A2:F2"/>
    <mergeCell ref="A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List</vt:lpstr>
      <vt:lpstr>Evaluation Matrix</vt:lpstr>
      <vt:lpstr>Renewal Log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Gaya</cp:lastModifiedBy>
  <dcterms:created xsi:type="dcterms:W3CDTF">2025-11-01T15:55:57Z</dcterms:created>
  <dcterms:modified xsi:type="dcterms:W3CDTF">2025-11-01T16:20:53Z</dcterms:modified>
</cp:coreProperties>
</file>