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HUMAN RESOURCES &amp; TRAINING DOCUMENTS/"/>
    </mc:Choice>
  </mc:AlternateContent>
  <xr:revisionPtr revIDLastSave="0" documentId="8_{AA23D6B4-2C44-1943-93FA-1E1F7588217D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Program Summary" sheetId="1" r:id="rId1"/>
    <sheet name="Employee Roster &amp; Baseline" sheetId="2" r:id="rId2"/>
    <sheet name="Surveillance Schedule" sheetId="3" r:id="rId3"/>
    <sheet name="Evaluations Log" sheetId="4" r:id="rId4"/>
    <sheet name="Restrictions &amp; Accommodations" sheetId="5" r:id="rId5"/>
    <sheet name="Respirator Med Eval" sheetId="6" r:id="rId6"/>
    <sheet name="Hearing Conservation" sheetId="7" r:id="rId7"/>
    <sheet name="Vaccinations &amp; Titers" sheetId="8" r:id="rId8"/>
    <sheet name="Fit-for-Duty Decisions" sheetId="9" r:id="rId9"/>
    <sheet name="Dashboard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0" l="1"/>
  <c r="D22" i="10"/>
  <c r="E21" i="10"/>
  <c r="D21" i="10"/>
  <c r="E20" i="10"/>
  <c r="D20" i="10"/>
  <c r="E19" i="10"/>
  <c r="D19" i="10"/>
  <c r="E18" i="10"/>
  <c r="D18" i="10"/>
  <c r="E17" i="10"/>
  <c r="D17" i="10"/>
  <c r="E16" i="10"/>
  <c r="D16" i="10"/>
  <c r="E15" i="10"/>
  <c r="D15" i="10"/>
  <c r="E14" i="10"/>
  <c r="D14" i="10"/>
  <c r="E13" i="10"/>
  <c r="D13" i="10"/>
  <c r="B11" i="10"/>
  <c r="B10" i="10"/>
  <c r="E9" i="10"/>
  <c r="B9" i="10"/>
  <c r="E8" i="10"/>
  <c r="B8" i="10"/>
  <c r="E7" i="10"/>
  <c r="B7" i="10"/>
</calcChain>
</file>

<file path=xl/sharedStrings.xml><?xml version="1.0" encoding="utf-8"?>
<sst xmlns="http://schemas.openxmlformats.org/spreadsheetml/2006/main" count="220" uniqueCount="135">
  <si>
    <t>MAGNUM CONSTRUCTION SERVICES INC.</t>
  </si>
  <si>
    <t>FIT-FOR-DUTY &amp; MEDICAL SURVEILLANCE — PROGRAM SUMMARY</t>
  </si>
  <si>
    <t>Document Code: MCS-HR-F03 | Revision: 1.0 | Effective Date: November 1 2025</t>
  </si>
  <si>
    <t>Program Owner</t>
  </si>
  <si>
    <t>HSE Manager</t>
  </si>
  <si>
    <t>Medical Provider</t>
  </si>
  <si>
    <t>Confidentiality Notice</t>
  </si>
  <si>
    <t>This workbook contains confidential medical info. Access restricted.</t>
  </si>
  <si>
    <t>OSHA Programs Covered</t>
  </si>
  <si>
    <t>Respirator, Hearing Conservation, Silica, First Aid</t>
  </si>
  <si>
    <t>Review Frequency</t>
  </si>
  <si>
    <t>Annual</t>
  </si>
  <si>
    <t>Data Location</t>
  </si>
  <si>
    <t>QMS/HR Secure Vault</t>
  </si>
  <si>
    <t>EMPLOYEE ROSTER &amp; BASELINE DATA (CONFIDENTIAL)</t>
  </si>
  <si>
    <t>Employee ID</t>
  </si>
  <si>
    <t>Name</t>
  </si>
  <si>
    <t>Role/Trade</t>
  </si>
  <si>
    <t>DOB (YYYY-MM)</t>
  </si>
  <si>
    <t>Hire Date</t>
  </si>
  <si>
    <t>Silica Exposure (Y/N)</t>
  </si>
  <si>
    <t>Respirator Required (Y/N)</t>
  </si>
  <si>
    <t>Baseline Date</t>
  </si>
  <si>
    <t>E-001</t>
  </si>
  <si>
    <t>A. Diaz</t>
  </si>
  <si>
    <t>Operator</t>
  </si>
  <si>
    <t>1992-08</t>
  </si>
  <si>
    <t>2023-06-01</t>
  </si>
  <si>
    <t>Y</t>
  </si>
  <si>
    <t>2025-07-01</t>
  </si>
  <si>
    <t>E-002</t>
  </si>
  <si>
    <t>J. Torres</t>
  </si>
  <si>
    <t>Foreman</t>
  </si>
  <si>
    <t>1988-02</t>
  </si>
  <si>
    <t>2019-03-10</t>
  </si>
  <si>
    <t>N</t>
  </si>
  <si>
    <t>2025-06-15</t>
  </si>
  <si>
    <t>SURVEILLANCE SCHEDULE</t>
  </si>
  <si>
    <t>Exam Type (Audio/Vision/Resp/Silica/Gen)</t>
  </si>
  <si>
    <t>Last Exam Date</t>
  </si>
  <si>
    <t>Next Due Date</t>
  </si>
  <si>
    <t>Status</t>
  </si>
  <si>
    <t>Provider</t>
  </si>
  <si>
    <t>Notes</t>
  </si>
  <si>
    <t>Resp</t>
  </si>
  <si>
    <t>2026-07-01</t>
  </si>
  <si>
    <t>Scheduled</t>
  </si>
  <si>
    <t>OnSite Clinic</t>
  </si>
  <si>
    <t>Resp clearance annual</t>
  </si>
  <si>
    <t>Audio</t>
  </si>
  <si>
    <t>2026-06-15</t>
  </si>
  <si>
    <t>Hearing Center</t>
  </si>
  <si>
    <t>Baseline shift watch</t>
  </si>
  <si>
    <t>EVALUATIONS LOG</t>
  </si>
  <si>
    <t>Eval ID</t>
  </si>
  <si>
    <t>Date</t>
  </si>
  <si>
    <t>Type (Pre-Placement/Periodic/Return-to-Work)</t>
  </si>
  <si>
    <t>Physician/NP</t>
  </si>
  <si>
    <t>Outcome</t>
  </si>
  <si>
    <t>Restrictions (Y/N)</t>
  </si>
  <si>
    <t>EV-001</t>
  </si>
  <si>
    <t>Periodic</t>
  </si>
  <si>
    <t>NP Gomez</t>
  </si>
  <si>
    <t>Fit</t>
  </si>
  <si>
    <t>—</t>
  </si>
  <si>
    <t>EV-002</t>
  </si>
  <si>
    <t>2025-10-20</t>
  </si>
  <si>
    <t>Return-to-Work</t>
  </si>
  <si>
    <t>MD Patel</t>
  </si>
  <si>
    <t>Fit w/ Restrictions</t>
  </si>
  <si>
    <t>No ladder work 2 weeks</t>
  </si>
  <si>
    <t>RESTRICTIONS &amp; ACCOMMODATIONS</t>
  </si>
  <si>
    <t>Restrict ID</t>
  </si>
  <si>
    <t>Restriction</t>
  </si>
  <si>
    <t>Effective From</t>
  </si>
  <si>
    <t>Duration (days)</t>
  </si>
  <si>
    <t>Accommodations</t>
  </si>
  <si>
    <t>Closed (Y/N)</t>
  </si>
  <si>
    <t>Close Date</t>
  </si>
  <si>
    <t>R-001</t>
  </si>
  <si>
    <t>No ladder work</t>
  </si>
  <si>
    <t>Reassign to ground duties</t>
  </si>
  <si>
    <t>RESPIRATOR MEDICAL EVALUATION (OSHA 1910.134)</t>
  </si>
  <si>
    <t>Respirator Type (N95/Half/Full/PAPR)</t>
  </si>
  <si>
    <t>Medical Questionnaire (Y/N)</t>
  </si>
  <si>
    <t>Clearance (Y/N)</t>
  </si>
  <si>
    <t>Clearance Date</t>
  </si>
  <si>
    <t>Fit Test Type (QLFT/QNFT)</t>
  </si>
  <si>
    <t>Fit Test Date</t>
  </si>
  <si>
    <t>Fit Test Result (Pass/Fail)</t>
  </si>
  <si>
    <t>Next Due</t>
  </si>
  <si>
    <t>Half</t>
  </si>
  <si>
    <t>QLFT</t>
  </si>
  <si>
    <t>HEARING CONSERVATION — AUDIOMETRY</t>
  </si>
  <si>
    <t>Most Recent Audiogram</t>
  </si>
  <si>
    <t>STS (Y/N)</t>
  </si>
  <si>
    <t>Hearing Protection Assigned (Y/N)</t>
  </si>
  <si>
    <t>VACCINATIONS &amp; TITERS</t>
  </si>
  <si>
    <t>Vaccine/Test</t>
  </si>
  <si>
    <t>Dose/Result</t>
  </si>
  <si>
    <t>Issue/Test Date</t>
  </si>
  <si>
    <t>Expiry/Next Due</t>
  </si>
  <si>
    <t>Verified (Y/N)</t>
  </si>
  <si>
    <t>File Ref</t>
  </si>
  <si>
    <t>Tetanus (Tdap)</t>
  </si>
  <si>
    <t>Dose 1</t>
  </si>
  <si>
    <t>2025-01-05</t>
  </si>
  <si>
    <t>2035-01-05</t>
  </si>
  <si>
    <t>tdap_diaz.pdf</t>
  </si>
  <si>
    <t>FIT-FOR-DUTY DECISIONS</t>
  </si>
  <si>
    <t>FFD ID</t>
  </si>
  <si>
    <t>Evaluation Date</t>
  </si>
  <si>
    <t>Reason (Pre-Placement/Periodic/RTW/Post-Incident)</t>
  </si>
  <si>
    <t>Decision</t>
  </si>
  <si>
    <t>Restrictions</t>
  </si>
  <si>
    <t>Re-eval Date</t>
  </si>
  <si>
    <t>Comments</t>
  </si>
  <si>
    <t>FFD-001</t>
  </si>
  <si>
    <t>2025-11-03</t>
  </si>
  <si>
    <t>Follow-up required</t>
  </si>
  <si>
    <t>MEDICAL SURVEILLANCE DASHBOARD</t>
  </si>
  <si>
    <t>KPI</t>
  </si>
  <si>
    <t>Value</t>
  </si>
  <si>
    <t>Window</t>
  </si>
  <si>
    <t>Count</t>
  </si>
  <si>
    <t>Employees in Program</t>
  </si>
  <si>
    <t>≤30 days</t>
  </si>
  <si>
    <t>Resp Clearance Current</t>
  </si>
  <si>
    <t>≤60 days</t>
  </si>
  <si>
    <t>Audiometry Records</t>
  </si>
  <si>
    <t>≤90 days</t>
  </si>
  <si>
    <t>Vaccinations Verified</t>
  </si>
  <si>
    <t>Active Restrictions</t>
  </si>
  <si>
    <t>Start Date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</si>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</sst>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Upcoming Exams Due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Dashboard!$D$7:$D$9</c:f>
              <c:strCache>
                <c:ptCount val="3"/>
                <c:pt idx="0">
                  <c:v>≤30 days</c:v>
                </c:pt>
                <c:pt idx="1">
                  <c:v>≤60 days</c:v>
                </c:pt>
                <c:pt idx="2">
                  <c:v>≤90 days</c:v>
                </c:pt>
              </c:strCache>
            </c:strRef>
          </c:cat>
          <c:val>
            <c:numRef>
              <c:f>Dashboard!$E$7:$E$9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0D-8E48-AEAE-3D2535A7E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Days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Restrictions (Start Dates)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Dashboard!$D$13:$D$22</c:f>
              <c:strCache>
                <c:ptCount val="3"/>
                <c:pt idx="1">
                  <c:v>Restrict ID</c:v>
                </c:pt>
                <c:pt idx="2">
                  <c:v>R-001</c:v>
                </c:pt>
              </c:strCache>
            </c:strRef>
          </c:cat>
          <c:val>
            <c:numRef>
              <c:f>Dashboard!$F$13:$F$22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59-7B41-8D06-DFD32E20A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ID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Index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t="s">
        <v>3</v>
      </c>
      <c r="B5" t="s">
        <v>4</v>
      </c>
      <c r="C5" t="s">
        <v>5</v>
      </c>
      <c r="E5" t="s">
        <v>6</v>
      </c>
      <c r="F5" t="s">
        <v>7</v>
      </c>
    </row>
    <row r="6" spans="1:8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14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 x14ac:dyDescent="0.2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28</v>
      </c>
      <c r="H6" t="s">
        <v>29</v>
      </c>
    </row>
    <row r="7" spans="1:8" x14ac:dyDescent="0.2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28</v>
      </c>
      <c r="G7" t="s">
        <v>35</v>
      </c>
      <c r="H7" t="s">
        <v>36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F4:G1000 H4:H1000 D4:E1000 I4:I1000 E4:F1000" xr:uid="{00000000-0002-0000-0100-000000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37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15</v>
      </c>
      <c r="B5" t="s">
        <v>16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</row>
    <row r="6" spans="1:8" x14ac:dyDescent="0.2">
      <c r="A6" t="s">
        <v>23</v>
      </c>
      <c r="B6" t="s">
        <v>24</v>
      </c>
      <c r="C6" t="s">
        <v>44</v>
      </c>
      <c r="D6" t="s">
        <v>29</v>
      </c>
      <c r="E6" t="s">
        <v>45</v>
      </c>
      <c r="F6" t="s">
        <v>46</v>
      </c>
      <c r="G6" t="s">
        <v>47</v>
      </c>
      <c r="H6" t="s">
        <v>48</v>
      </c>
    </row>
    <row r="7" spans="1:8" x14ac:dyDescent="0.2">
      <c r="A7" t="s">
        <v>30</v>
      </c>
      <c r="B7" t="s">
        <v>31</v>
      </c>
      <c r="C7" t="s">
        <v>49</v>
      </c>
      <c r="D7" t="s">
        <v>36</v>
      </c>
      <c r="E7" t="s">
        <v>50</v>
      </c>
      <c r="F7" t="s">
        <v>46</v>
      </c>
      <c r="G7" t="s">
        <v>51</v>
      </c>
      <c r="H7" t="s">
        <v>52</v>
      </c>
    </row>
  </sheetData>
  <mergeCells count="3">
    <mergeCell ref="A1:H1"/>
    <mergeCell ref="A2:H2"/>
    <mergeCell ref="A3:H3"/>
  </mergeCells>
  <conditionalFormatting sqref="E4:E1000">
    <cfRule type="expression" priority="1" stopIfTrue="1">
      <formula>$E4&lt;=TODAY()+30</formula>
    </cfRule>
  </conditionalFormatting>
  <dataValidations count="1">
    <dataValidation type="list" allowBlank="1" showInputMessage="1" showErrorMessage="1" sqref="F4:F1000" xr:uid="{00000000-0002-0000-0200-000000000000}">
      <formula1>"Scheduled,Completed,Overdue,Deferred,Not Required"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53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54</v>
      </c>
      <c r="B5" t="s">
        <v>15</v>
      </c>
      <c r="C5" t="s">
        <v>16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43</v>
      </c>
    </row>
    <row r="6" spans="1:9" x14ac:dyDescent="0.2">
      <c r="A6" t="s">
        <v>60</v>
      </c>
      <c r="B6" t="s">
        <v>23</v>
      </c>
      <c r="C6" t="s">
        <v>24</v>
      </c>
      <c r="D6" t="s">
        <v>29</v>
      </c>
      <c r="E6" t="s">
        <v>61</v>
      </c>
      <c r="F6" t="s">
        <v>62</v>
      </c>
      <c r="G6" t="s">
        <v>63</v>
      </c>
      <c r="H6" t="s">
        <v>35</v>
      </c>
      <c r="I6" t="s">
        <v>64</v>
      </c>
    </row>
    <row r="7" spans="1:9" x14ac:dyDescent="0.2">
      <c r="A7" t="s">
        <v>65</v>
      </c>
      <c r="B7" t="s">
        <v>30</v>
      </c>
      <c r="C7" t="s">
        <v>31</v>
      </c>
      <c r="D7" t="s">
        <v>66</v>
      </c>
      <c r="E7" t="s">
        <v>67</v>
      </c>
      <c r="F7" t="s">
        <v>68</v>
      </c>
      <c r="G7" t="s">
        <v>69</v>
      </c>
      <c r="H7" t="s">
        <v>28</v>
      </c>
      <c r="I7" t="s">
        <v>70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F4:G1000 H4:H1000 D4:E1000 I4:I1000 E4:F1000" xr:uid="{00000000-0002-0000-0300-000000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71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72</v>
      </c>
      <c r="B5" t="s">
        <v>15</v>
      </c>
      <c r="C5" t="s">
        <v>16</v>
      </c>
      <c r="D5" t="s">
        <v>73</v>
      </c>
      <c r="E5" t="s">
        <v>74</v>
      </c>
      <c r="F5" t="s">
        <v>75</v>
      </c>
      <c r="G5" t="s">
        <v>76</v>
      </c>
      <c r="H5" t="s">
        <v>77</v>
      </c>
      <c r="I5" t="s">
        <v>78</v>
      </c>
    </row>
    <row r="6" spans="1:9" x14ac:dyDescent="0.2">
      <c r="A6" t="s">
        <v>79</v>
      </c>
      <c r="B6" t="s">
        <v>30</v>
      </c>
      <c r="C6" t="s">
        <v>31</v>
      </c>
      <c r="D6" t="s">
        <v>80</v>
      </c>
      <c r="E6" t="s">
        <v>66</v>
      </c>
      <c r="F6">
        <v>14</v>
      </c>
      <c r="G6" t="s">
        <v>81</v>
      </c>
      <c r="H6" t="s">
        <v>35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F4:G1000 H4:H1000 D4:E1000 I4:I1000 E4:F1000" xr:uid="{00000000-0002-0000-0400-000000000000}">
      <formula1>"Y,N"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82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15</v>
      </c>
      <c r="B5" t="s">
        <v>16</v>
      </c>
      <c r="C5" t="s">
        <v>83</v>
      </c>
      <c r="D5" t="s">
        <v>84</v>
      </c>
      <c r="E5" t="s">
        <v>85</v>
      </c>
      <c r="F5" t="s">
        <v>86</v>
      </c>
      <c r="G5" t="s">
        <v>87</v>
      </c>
      <c r="H5" t="s">
        <v>88</v>
      </c>
      <c r="I5" t="s">
        <v>89</v>
      </c>
      <c r="J5" t="s">
        <v>90</v>
      </c>
    </row>
    <row r="6" spans="1:10" x14ac:dyDescent="0.2">
      <c r="A6" t="s">
        <v>23</v>
      </c>
      <c r="B6" t="s">
        <v>24</v>
      </c>
      <c r="C6" t="s">
        <v>91</v>
      </c>
      <c r="D6" t="s">
        <v>28</v>
      </c>
      <c r="E6" t="s">
        <v>28</v>
      </c>
      <c r="F6" t="s">
        <v>29</v>
      </c>
      <c r="G6" t="s">
        <v>92</v>
      </c>
      <c r="H6" t="s">
        <v>29</v>
      </c>
      <c r="I6" t="s">
        <v>28</v>
      </c>
      <c r="J6" t="s">
        <v>45</v>
      </c>
    </row>
  </sheetData>
  <mergeCells count="3">
    <mergeCell ref="A1:H1"/>
    <mergeCell ref="A2:H2"/>
    <mergeCell ref="A3:H3"/>
  </mergeCells>
  <conditionalFormatting sqref="J4:J1000">
    <cfRule type="expression" priority="1" stopIfTrue="1">
      <formula>$J4&lt;=TODAY()+30</formula>
    </cfRule>
  </conditionalFormatting>
  <dataValidations count="1">
    <dataValidation type="list" allowBlank="1" showInputMessage="1" showErrorMessage="1" sqref="D4:I1000" xr:uid="{00000000-0002-0000-0500-000000000000}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7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93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3"/>
    </row>
    <row r="5" spans="1:8" x14ac:dyDescent="0.2">
      <c r="A5" t="s">
        <v>15</v>
      </c>
      <c r="B5" t="s">
        <v>16</v>
      </c>
      <c r="C5" t="s">
        <v>22</v>
      </c>
      <c r="D5" t="s">
        <v>94</v>
      </c>
      <c r="E5" t="s">
        <v>95</v>
      </c>
      <c r="F5" t="s">
        <v>96</v>
      </c>
      <c r="G5" t="s">
        <v>43</v>
      </c>
    </row>
    <row r="6" spans="1:8" x14ac:dyDescent="0.2">
      <c r="A6" t="s">
        <v>30</v>
      </c>
      <c r="B6" t="s">
        <v>31</v>
      </c>
      <c r="C6" t="s">
        <v>36</v>
      </c>
      <c r="D6" t="s">
        <v>36</v>
      </c>
      <c r="E6" t="s">
        <v>35</v>
      </c>
      <c r="F6" t="s">
        <v>28</v>
      </c>
      <c r="G6" t="s">
        <v>64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F4:G1000 H4:H1000 D4:E1000 I4:I1000 E4:F1000" xr:uid="{00000000-0002-0000-0600-000000000000}">
      <formula1>"Y,N"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97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15</v>
      </c>
      <c r="B5" t="s">
        <v>16</v>
      </c>
      <c r="C5" t="s">
        <v>98</v>
      </c>
      <c r="D5" t="s">
        <v>99</v>
      </c>
      <c r="E5" t="s">
        <v>100</v>
      </c>
      <c r="F5" t="s">
        <v>101</v>
      </c>
      <c r="G5" t="s">
        <v>42</v>
      </c>
      <c r="H5" t="s">
        <v>102</v>
      </c>
      <c r="I5" t="s">
        <v>103</v>
      </c>
    </row>
    <row r="6" spans="1:9" x14ac:dyDescent="0.2">
      <c r="A6" t="s">
        <v>23</v>
      </c>
      <c r="B6" t="s">
        <v>24</v>
      </c>
      <c r="C6" t="s">
        <v>104</v>
      </c>
      <c r="D6" t="s">
        <v>105</v>
      </c>
      <c r="E6" t="s">
        <v>106</v>
      </c>
      <c r="F6" t="s">
        <v>107</v>
      </c>
      <c r="G6" t="s">
        <v>47</v>
      </c>
      <c r="H6" t="s">
        <v>28</v>
      </c>
      <c r="I6" t="s">
        <v>108</v>
      </c>
    </row>
  </sheetData>
  <mergeCells count="3">
    <mergeCell ref="A1:H1"/>
    <mergeCell ref="A2:H2"/>
    <mergeCell ref="A3:H3"/>
  </mergeCells>
  <conditionalFormatting sqref="F4:F1000">
    <cfRule type="expression" priority="1" stopIfTrue="1">
      <formula>$F4&lt;=TODAY()+30</formula>
    </cfRule>
  </conditionalFormatting>
  <dataValidations count="1">
    <dataValidation type="list" allowBlank="1" showInputMessage="1" showErrorMessage="1" sqref="F4:G1000 H4:H1000 D4:E1000 I4:I1000 E4:F1000" xr:uid="{00000000-0002-0000-0700-000000000000}">
      <formula1>"Y,N"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1" width="24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1" ht="16" x14ac:dyDescent="0.2">
      <c r="A2" s="4" t="s">
        <v>109</v>
      </c>
      <c r="B2" s="3"/>
      <c r="C2" s="3"/>
      <c r="D2" s="3"/>
      <c r="E2" s="3"/>
      <c r="F2" s="3"/>
      <c r="G2" s="3"/>
      <c r="H2" s="3"/>
    </row>
    <row r="3" spans="1:11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  <c r="K3" s="1"/>
    </row>
    <row r="5" spans="1:11" x14ac:dyDescent="0.2">
      <c r="A5" t="s">
        <v>110</v>
      </c>
      <c r="B5" t="s">
        <v>15</v>
      </c>
      <c r="C5" t="s">
        <v>16</v>
      </c>
      <c r="D5" t="s">
        <v>111</v>
      </c>
      <c r="E5" t="s">
        <v>112</v>
      </c>
      <c r="F5" t="s">
        <v>42</v>
      </c>
      <c r="G5" t="s">
        <v>113</v>
      </c>
      <c r="H5" t="s">
        <v>114</v>
      </c>
      <c r="I5" t="s">
        <v>75</v>
      </c>
      <c r="J5" t="s">
        <v>115</v>
      </c>
      <c r="K5" t="s">
        <v>116</v>
      </c>
    </row>
    <row r="6" spans="1:11" x14ac:dyDescent="0.2">
      <c r="A6" t="s">
        <v>117</v>
      </c>
      <c r="B6" t="s">
        <v>30</v>
      </c>
      <c r="C6" t="s">
        <v>31</v>
      </c>
      <c r="D6" t="s">
        <v>66</v>
      </c>
      <c r="E6" t="s">
        <v>67</v>
      </c>
      <c r="F6" t="s">
        <v>68</v>
      </c>
      <c r="G6" t="s">
        <v>69</v>
      </c>
      <c r="H6" t="s">
        <v>80</v>
      </c>
      <c r="I6">
        <v>14</v>
      </c>
      <c r="J6" t="s">
        <v>118</v>
      </c>
      <c r="K6" t="s">
        <v>119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G4:G1000" xr:uid="{00000000-0002-0000-0800-000000000000}">
      <formula1>"Fit,Fit w/ Restrictions,Not Fit,Temporary Restriction"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2"/>
  <sheetViews>
    <sheetView workbookViewId="0"/>
  </sheetViews>
  <sheetFormatPr baseColWidth="10" defaultColWidth="8.83203125" defaultRowHeight="15" x14ac:dyDescent="0.2"/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120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6" spans="1:8" x14ac:dyDescent="0.2">
      <c r="A6" s="1" t="s">
        <v>121</v>
      </c>
      <c r="B6" s="1" t="s">
        <v>122</v>
      </c>
      <c r="D6" t="s">
        <v>123</v>
      </c>
      <c r="E6" t="s">
        <v>124</v>
      </c>
    </row>
    <row r="7" spans="1:8" x14ac:dyDescent="0.2">
      <c r="A7" t="s">
        <v>125</v>
      </c>
      <c r="B7">
        <f>COUNTA('Employee Roster &amp; Baseline'!A4:A1000)</f>
        <v>3</v>
      </c>
      <c r="D7" t="s">
        <v>126</v>
      </c>
      <c r="E7">
        <f ca="1">COUNTIFS('Surveillance Schedule'!E4:E1000,"&lt;="&amp;TODAY()+30,'Surveillance Schedule'!E4:E1000,"&gt;="&amp;TODAY())</f>
        <v>0</v>
      </c>
    </row>
    <row r="8" spans="1:8" x14ac:dyDescent="0.2">
      <c r="A8" t="s">
        <v>127</v>
      </c>
      <c r="B8">
        <f>COUNTIF('Respirator Med Eval'!E4:E1000,"Y")</f>
        <v>1</v>
      </c>
      <c r="D8" t="s">
        <v>128</v>
      </c>
      <c r="E8">
        <f ca="1">COUNTIFS('Surveillance Schedule'!E4:E1000,"&lt;="&amp;TODAY()+60,'Surveillance Schedule'!E4:E1000,"&gt;="&amp;TODAY())</f>
        <v>0</v>
      </c>
    </row>
    <row r="9" spans="1:8" x14ac:dyDescent="0.2">
      <c r="A9" t="s">
        <v>129</v>
      </c>
      <c r="B9">
        <f>COUNTA('Hearing Conservation'!A4:A1000)</f>
        <v>2</v>
      </c>
      <c r="D9" t="s">
        <v>130</v>
      </c>
      <c r="E9">
        <f ca="1">COUNTIFS('Surveillance Schedule'!E4:E1000,"&lt;="&amp;TODAY()+90,'Surveillance Schedule'!E4:E1000,"&gt;="&amp;TODAY())</f>
        <v>0</v>
      </c>
    </row>
    <row r="10" spans="1:8" x14ac:dyDescent="0.2">
      <c r="A10" t="s">
        <v>131</v>
      </c>
      <c r="B10">
        <f>COUNTIF('Vaccinations &amp; Titers'!H4:H1000,"Y")</f>
        <v>1</v>
      </c>
    </row>
    <row r="11" spans="1:8" x14ac:dyDescent="0.2">
      <c r="A11" t="s">
        <v>132</v>
      </c>
      <c r="B11">
        <f>COUNTIF('Restrictions &amp; Accommodations'!H4:H1000,"N")</f>
        <v>1</v>
      </c>
    </row>
    <row r="12" spans="1:8" x14ac:dyDescent="0.2">
      <c r="D12" t="s">
        <v>72</v>
      </c>
      <c r="E12" t="s">
        <v>133</v>
      </c>
      <c r="F12" t="s">
        <v>134</v>
      </c>
    </row>
    <row r="13" spans="1:8" x14ac:dyDescent="0.2">
      <c r="D13" t="str">
        <f>IF('Restrictions &amp; Accommodations'!A4&lt;&gt;"",'Restrictions &amp; Accommodations'!A4,"")</f>
        <v/>
      </c>
      <c r="E13" t="str">
        <f>IF('Restrictions &amp; Accommodations'!E4&lt;&gt;"",'Restrictions &amp; Accommodations'!E4,"")</f>
        <v/>
      </c>
      <c r="F13">
        <v>1</v>
      </c>
    </row>
    <row r="14" spans="1:8" x14ac:dyDescent="0.2">
      <c r="D14" t="str">
        <f>IF('Restrictions &amp; Accommodations'!A5&lt;&gt;"",'Restrictions &amp; Accommodations'!A5,"")</f>
        <v>Restrict ID</v>
      </c>
      <c r="E14" t="str">
        <f>IF('Restrictions &amp; Accommodations'!E5&lt;&gt;"",'Restrictions &amp; Accommodations'!E5,"")</f>
        <v>Effective From</v>
      </c>
      <c r="F14">
        <v>2</v>
      </c>
    </row>
    <row r="15" spans="1:8" x14ac:dyDescent="0.2">
      <c r="D15" t="str">
        <f>IF('Restrictions &amp; Accommodations'!A6&lt;&gt;"",'Restrictions &amp; Accommodations'!A6,"")</f>
        <v>R-001</v>
      </c>
      <c r="E15" t="str">
        <f>IF('Restrictions &amp; Accommodations'!E6&lt;&gt;"",'Restrictions &amp; Accommodations'!E6,"")</f>
        <v>2025-10-20</v>
      </c>
      <c r="F15">
        <v>3</v>
      </c>
    </row>
    <row r="16" spans="1:8" x14ac:dyDescent="0.2">
      <c r="D16" t="str">
        <f>IF('Restrictions &amp; Accommodations'!A7&lt;&gt;"",'Restrictions &amp; Accommodations'!A7,"")</f>
        <v/>
      </c>
      <c r="E16" t="str">
        <f>IF('Restrictions &amp; Accommodations'!E7&lt;&gt;"",'Restrictions &amp; Accommodations'!E7,"")</f>
        <v/>
      </c>
      <c r="F16">
        <v>4</v>
      </c>
    </row>
    <row r="17" spans="4:6" x14ac:dyDescent="0.2">
      <c r="D17" t="str">
        <f>IF('Restrictions &amp; Accommodations'!A8&lt;&gt;"",'Restrictions &amp; Accommodations'!A8,"")</f>
        <v/>
      </c>
      <c r="E17" t="str">
        <f>IF('Restrictions &amp; Accommodations'!E8&lt;&gt;"",'Restrictions &amp; Accommodations'!E8,"")</f>
        <v/>
      </c>
      <c r="F17">
        <v>5</v>
      </c>
    </row>
    <row r="18" spans="4:6" x14ac:dyDescent="0.2">
      <c r="D18" t="str">
        <f>IF('Restrictions &amp; Accommodations'!A9&lt;&gt;"",'Restrictions &amp; Accommodations'!A9,"")</f>
        <v/>
      </c>
      <c r="E18" t="str">
        <f>IF('Restrictions &amp; Accommodations'!E9&lt;&gt;"",'Restrictions &amp; Accommodations'!E9,"")</f>
        <v/>
      </c>
      <c r="F18">
        <v>6</v>
      </c>
    </row>
    <row r="19" spans="4:6" x14ac:dyDescent="0.2">
      <c r="D19" t="str">
        <f>IF('Restrictions &amp; Accommodations'!A10&lt;&gt;"",'Restrictions &amp; Accommodations'!A10,"")</f>
        <v/>
      </c>
      <c r="E19" t="str">
        <f>IF('Restrictions &amp; Accommodations'!E10&lt;&gt;"",'Restrictions &amp; Accommodations'!E10,"")</f>
        <v/>
      </c>
      <c r="F19">
        <v>7</v>
      </c>
    </row>
    <row r="20" spans="4:6" x14ac:dyDescent="0.2">
      <c r="D20" t="str">
        <f>IF('Restrictions &amp; Accommodations'!A11&lt;&gt;"",'Restrictions &amp; Accommodations'!A11,"")</f>
        <v/>
      </c>
      <c r="E20" t="str">
        <f>IF('Restrictions &amp; Accommodations'!E11&lt;&gt;"",'Restrictions &amp; Accommodations'!E11,"")</f>
        <v/>
      </c>
      <c r="F20">
        <v>8</v>
      </c>
    </row>
    <row r="21" spans="4:6" x14ac:dyDescent="0.2">
      <c r="D21" t="str">
        <f>IF('Restrictions &amp; Accommodations'!A12&lt;&gt;"",'Restrictions &amp; Accommodations'!A12,"")</f>
        <v/>
      </c>
      <c r="E21" t="str">
        <f>IF('Restrictions &amp; Accommodations'!E12&lt;&gt;"",'Restrictions &amp; Accommodations'!E12,"")</f>
        <v/>
      </c>
      <c r="F21">
        <v>9</v>
      </c>
    </row>
    <row r="22" spans="4:6" x14ac:dyDescent="0.2">
      <c r="D22" t="str">
        <f>IF('Restrictions &amp; Accommodations'!A13&lt;&gt;"",'Restrictions &amp; Accommodations'!A13,"")</f>
        <v/>
      </c>
      <c r="E22" t="str">
        <f>IF('Restrictions &amp; Accommodations'!E13&lt;&gt;"",'Restrictions &amp; Accommodations'!E13,"")</f>
        <v/>
      </c>
      <c r="F22">
        <v>10</v>
      </c>
    </row>
  </sheetData>
  <mergeCells count="3">
    <mergeCell ref="A1:H1"/>
    <mergeCell ref="A2:H2"/>
    <mergeCell ref="A3:H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Program Summary</vt:lpstr>
      <vt:lpstr>Employee Roster &amp; Baseline</vt:lpstr>
      <vt:lpstr>Surveillance Schedule</vt:lpstr>
      <vt:lpstr>Evaluations Log</vt:lpstr>
      <vt:lpstr>Restrictions &amp; Accommodations</vt:lpstr>
      <vt:lpstr>Respirator Med Eval</vt:lpstr>
      <vt:lpstr>Hearing Conservation</vt:lpstr>
      <vt:lpstr>Vaccinations &amp; Titers</vt:lpstr>
      <vt:lpstr>Fit-for-Duty Decisions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2025-11-01T15:24:47Z</dcterms:modified>
</cp:coreProperties>
</file>